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1年" sheetId="1" r:id="rId1"/>
  </sheets>
  <calcPr calcId="144525"/>
</workbook>
</file>

<file path=xl/sharedStrings.xml><?xml version="1.0" encoding="utf-8"?>
<sst xmlns="http://schemas.openxmlformats.org/spreadsheetml/2006/main" count="78" uniqueCount="50">
  <si>
    <t>附件2</t>
  </si>
  <si>
    <t>平塘县2022年特殊困难群众参保个人缴费财政资助情况汇总表</t>
  </si>
  <si>
    <t>填报单位：平塘县医疗保障局</t>
  </si>
  <si>
    <t>填报时间：2021年10月19日</t>
  </si>
  <si>
    <t>序 号</t>
  </si>
  <si>
    <t>主管部门</t>
  </si>
  <si>
    <t>人员属性</t>
  </si>
  <si>
    <t>资助依据</t>
  </si>
  <si>
    <t>资金来源</t>
  </si>
  <si>
    <t>总人数（人）</t>
  </si>
  <si>
    <t>资助人数（人）</t>
  </si>
  <si>
    <t>资助标准（县级）</t>
  </si>
  <si>
    <t>资助金额
（万元）</t>
  </si>
  <si>
    <t>备 注</t>
  </si>
  <si>
    <t>县乡村振兴局</t>
  </si>
  <si>
    <t>脱贫人口</t>
  </si>
  <si>
    <t>黔医保发〔2021〕64号</t>
  </si>
  <si>
    <t>医疗救助</t>
  </si>
  <si>
    <t>42元/人</t>
  </si>
  <si>
    <t>人均资助140元，按5：2：3由省州县三级财政分担，我县财政承担42元/人</t>
  </si>
  <si>
    <t>边缘易致贫人口</t>
  </si>
  <si>
    <t>黔扶领[2020]11号</t>
  </si>
  <si>
    <t>人均资助140元，按5：2：3由省州县三级财政分担，我县财政承担42元/人（参照脱贫人口）</t>
  </si>
  <si>
    <t>县卫健、县公安局</t>
  </si>
  <si>
    <t>肇事肇祸的精神障碍患者</t>
  </si>
  <si>
    <t>黔医保发[2021]64号</t>
  </si>
  <si>
    <t>320元/人</t>
  </si>
  <si>
    <t>县卫健局</t>
  </si>
  <si>
    <t>计生“两户”家庭成员</t>
  </si>
  <si>
    <t>财政补助</t>
  </si>
  <si>
    <t>县退役军人事务局</t>
  </si>
  <si>
    <t>优抚对象</t>
  </si>
  <si>
    <t>参照医保局组建前方案</t>
  </si>
  <si>
    <t>县民政局</t>
  </si>
  <si>
    <t>低保对象</t>
  </si>
  <si>
    <t>140元/人</t>
  </si>
  <si>
    <t>特困供养人员</t>
  </si>
  <si>
    <t>二十世纪六十年代初精简退职老职工</t>
  </si>
  <si>
    <t>孤儿(含事实无人抚养儿童)</t>
  </si>
  <si>
    <t>低收入家庭中的老年人</t>
  </si>
  <si>
    <t>60元/人</t>
  </si>
  <si>
    <t>低收入家庭中的未成年人</t>
  </si>
  <si>
    <t>低收入家庭中的重病患者</t>
  </si>
  <si>
    <t>县残联</t>
  </si>
  <si>
    <t>城乡贫困重度残疾人</t>
  </si>
  <si>
    <t>黔南府办函[2020]84号
黔医保发[2020]42号</t>
  </si>
  <si>
    <t>-</t>
  </si>
  <si>
    <t>先按医疗救助金资助部分予以资助，差额部分由县级财政予以补足。</t>
  </si>
  <si>
    <t>合计</t>
  </si>
  <si>
    <t>注：资助人数根据“具有双重或多重特殊属性的特殊困难群众，按就高不就低，不重复享受参保资助的原则”去重后保留最高属性进行统计。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</si>
</sst>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K10" sqref="K10"/>
    </sheetView>
  </sheetViews>
  <sheetFormatPr defaultColWidth="9" defaultRowHeight="13.5"/>
  <cols>
    <col min="1" max="1" width="6" style="3" customWidth="1"/>
    <col min="2" max="2" width="15.875" style="4" customWidth="1"/>
    <col min="3" max="3" width="20.5" style="3" customWidth="1"/>
    <col min="4" max="4" width="31.375" customWidth="1"/>
    <col min="5" max="5" width="21.75" customWidth="1"/>
    <col min="6" max="6" width="13.5" customWidth="1"/>
    <col min="7" max="7" width="9" customWidth="1"/>
    <col min="8" max="8" width="11.5" customWidth="1"/>
    <col min="9" max="9" width="12.625" customWidth="1"/>
    <col min="10" max="10" width="27.125" customWidth="1"/>
    <col min="11" max="11" width="9" customWidth="1"/>
    <col min="12" max="12" width="3.875" customWidth="1"/>
    <col min="15" max="15" width="12" customWidth="1"/>
  </cols>
  <sheetData>
    <row r="1" spans="1:1">
      <c r="A1" s="3" t="s">
        <v>0</v>
      </c>
    </row>
    <row r="2" s="1" customFormat="1" ht="24" customHeight="1" spans="1:10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</row>
    <row r="3" s="1" customFormat="1" ht="21" customHeight="1" spans="1:10">
      <c r="A3" s="7" t="s">
        <v>2</v>
      </c>
      <c r="B3" s="8"/>
      <c r="C3" s="9"/>
      <c r="D3" s="9"/>
      <c r="E3" s="9"/>
      <c r="F3" s="9"/>
      <c r="G3" s="9" t="s">
        <v>3</v>
      </c>
      <c r="H3" s="9"/>
      <c r="I3" s="9"/>
      <c r="J3" s="9"/>
    </row>
    <row r="4" s="1" customFormat="1" ht="27" spans="1:10">
      <c r="A4" s="10" t="s">
        <v>4</v>
      </c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 t="s">
        <v>13</v>
      </c>
    </row>
    <row r="5" s="2" customFormat="1" ht="48" customHeight="1" spans="1:10">
      <c r="A5" s="12">
        <v>1</v>
      </c>
      <c r="B5" s="13" t="s">
        <v>14</v>
      </c>
      <c r="C5" s="11" t="s">
        <v>15</v>
      </c>
      <c r="D5" s="11" t="s">
        <v>16</v>
      </c>
      <c r="E5" s="11" t="s">
        <v>17</v>
      </c>
      <c r="F5" s="14">
        <v>101329</v>
      </c>
      <c r="G5" s="11">
        <v>94663</v>
      </c>
      <c r="H5" s="11" t="s">
        <v>18</v>
      </c>
      <c r="I5" s="24">
        <f>(G5*42)/10000</f>
        <v>397.5846</v>
      </c>
      <c r="J5" s="25" t="s">
        <v>19</v>
      </c>
    </row>
    <row r="6" s="2" customFormat="1" ht="55" customHeight="1" spans="1:10">
      <c r="A6" s="15"/>
      <c r="B6" s="16"/>
      <c r="C6" s="11" t="s">
        <v>20</v>
      </c>
      <c r="D6" s="11" t="s">
        <v>21</v>
      </c>
      <c r="E6" s="11" t="s">
        <v>17</v>
      </c>
      <c r="F6" s="11">
        <v>6014</v>
      </c>
      <c r="G6" s="11">
        <v>5727</v>
      </c>
      <c r="H6" s="11" t="s">
        <v>18</v>
      </c>
      <c r="I6" s="24">
        <f>(G6*42)/10000</f>
        <v>24.0534</v>
      </c>
      <c r="J6" s="26" t="s">
        <v>22</v>
      </c>
    </row>
    <row r="7" s="1" customFormat="1" ht="40" customHeight="1" spans="1:10">
      <c r="A7" s="10">
        <v>2</v>
      </c>
      <c r="B7" s="11" t="s">
        <v>23</v>
      </c>
      <c r="C7" s="11" t="s">
        <v>24</v>
      </c>
      <c r="D7" s="11" t="s">
        <v>25</v>
      </c>
      <c r="E7" s="11" t="s">
        <v>17</v>
      </c>
      <c r="F7" s="11">
        <v>148</v>
      </c>
      <c r="G7" s="11">
        <v>125</v>
      </c>
      <c r="H7" s="11" t="s">
        <v>26</v>
      </c>
      <c r="I7" s="24">
        <f>(G7*320)/10000</f>
        <v>4</v>
      </c>
      <c r="J7" s="25"/>
    </row>
    <row r="8" s="1" customFormat="1" ht="40" customHeight="1" spans="1:10">
      <c r="A8" s="10">
        <v>3</v>
      </c>
      <c r="B8" s="11" t="s">
        <v>27</v>
      </c>
      <c r="C8" s="11" t="s">
        <v>28</v>
      </c>
      <c r="D8" s="11" t="s">
        <v>25</v>
      </c>
      <c r="E8" s="11" t="s">
        <v>29</v>
      </c>
      <c r="F8" s="11">
        <v>6321</v>
      </c>
      <c r="G8" s="11">
        <v>6267</v>
      </c>
      <c r="H8" s="11" t="s">
        <v>26</v>
      </c>
      <c r="I8" s="24">
        <f>(G8*320)/10000</f>
        <v>200.544</v>
      </c>
      <c r="J8" s="25"/>
    </row>
    <row r="9" s="1" customFormat="1" ht="40" customHeight="1" spans="1:10">
      <c r="A9" s="10">
        <v>4</v>
      </c>
      <c r="B9" s="11" t="s">
        <v>30</v>
      </c>
      <c r="C9" s="11" t="s">
        <v>31</v>
      </c>
      <c r="D9" s="11" t="s">
        <v>32</v>
      </c>
      <c r="E9" s="11" t="s">
        <v>29</v>
      </c>
      <c r="F9" s="11">
        <v>1810</v>
      </c>
      <c r="G9" s="11">
        <v>1810</v>
      </c>
      <c r="H9" s="11" t="s">
        <v>26</v>
      </c>
      <c r="I9" s="24">
        <f>(G9*320)/10000</f>
        <v>57.92</v>
      </c>
      <c r="J9" s="25"/>
    </row>
    <row r="10" s="2" customFormat="1" ht="40" customHeight="1" spans="1:10">
      <c r="A10" s="12">
        <v>5</v>
      </c>
      <c r="B10" s="13" t="s">
        <v>33</v>
      </c>
      <c r="C10" s="11" t="s">
        <v>34</v>
      </c>
      <c r="D10" s="11" t="s">
        <v>25</v>
      </c>
      <c r="E10" s="11" t="s">
        <v>17</v>
      </c>
      <c r="F10" s="11">
        <v>18635</v>
      </c>
      <c r="G10" s="11">
        <v>2680</v>
      </c>
      <c r="H10" s="11" t="s">
        <v>35</v>
      </c>
      <c r="I10" s="24">
        <f>(G10*140)/10000</f>
        <v>37.52</v>
      </c>
      <c r="J10" s="25"/>
    </row>
    <row r="11" s="2" customFormat="1" ht="40" customHeight="1" spans="1:10">
      <c r="A11" s="17"/>
      <c r="B11" s="18"/>
      <c r="C11" s="11" t="s">
        <v>36</v>
      </c>
      <c r="D11" s="11" t="s">
        <v>25</v>
      </c>
      <c r="E11" s="11" t="s">
        <v>17</v>
      </c>
      <c r="F11" s="11">
        <v>1349</v>
      </c>
      <c r="G11" s="11">
        <v>1319</v>
      </c>
      <c r="H11" s="11" t="s">
        <v>26</v>
      </c>
      <c r="I11" s="24">
        <f>(G11*320)/10000</f>
        <v>42.208</v>
      </c>
      <c r="J11" s="25"/>
    </row>
    <row r="12" s="2" customFormat="1" ht="40" customHeight="1" spans="1:10">
      <c r="A12" s="17"/>
      <c r="B12" s="18"/>
      <c r="C12" s="11" t="s">
        <v>37</v>
      </c>
      <c r="D12" s="11" t="s">
        <v>25</v>
      </c>
      <c r="E12" s="11" t="s">
        <v>17</v>
      </c>
      <c r="F12" s="11">
        <v>10</v>
      </c>
      <c r="G12" s="11">
        <v>10</v>
      </c>
      <c r="H12" s="11" t="s">
        <v>26</v>
      </c>
      <c r="I12" s="24">
        <f>(G12*320)/10000</f>
        <v>0.32</v>
      </c>
      <c r="J12" s="25"/>
    </row>
    <row r="13" s="2" customFormat="1" ht="40" customHeight="1" spans="1:10">
      <c r="A13" s="17"/>
      <c r="B13" s="18"/>
      <c r="C13" s="11" t="s">
        <v>38</v>
      </c>
      <c r="D13" s="11" t="s">
        <v>25</v>
      </c>
      <c r="E13" s="11" t="s">
        <v>17</v>
      </c>
      <c r="F13" s="11">
        <v>241</v>
      </c>
      <c r="G13" s="11">
        <v>230</v>
      </c>
      <c r="H13" s="11" t="s">
        <v>26</v>
      </c>
      <c r="I13" s="24">
        <f>G13*320/10000</f>
        <v>7.36</v>
      </c>
      <c r="J13" s="25"/>
    </row>
    <row r="14" s="2" customFormat="1" ht="40" customHeight="1" spans="1:10">
      <c r="A14" s="17"/>
      <c r="B14" s="18"/>
      <c r="C14" s="11" t="s">
        <v>39</v>
      </c>
      <c r="D14" s="11" t="s">
        <v>25</v>
      </c>
      <c r="E14" s="11" t="s">
        <v>17</v>
      </c>
      <c r="F14" s="11">
        <v>6434</v>
      </c>
      <c r="G14" s="11">
        <v>2</v>
      </c>
      <c r="H14" s="11" t="s">
        <v>40</v>
      </c>
      <c r="I14" s="24">
        <f>G14*60/10000</f>
        <v>0.012</v>
      </c>
      <c r="J14" s="25"/>
    </row>
    <row r="15" s="2" customFormat="1" ht="40" customHeight="1" spans="1:10">
      <c r="A15" s="17"/>
      <c r="B15" s="18"/>
      <c r="C15" s="11" t="s">
        <v>41</v>
      </c>
      <c r="D15" s="11" t="s">
        <v>25</v>
      </c>
      <c r="E15" s="11" t="s">
        <v>17</v>
      </c>
      <c r="F15" s="11">
        <v>6084</v>
      </c>
      <c r="G15" s="11">
        <v>2</v>
      </c>
      <c r="H15" s="11" t="s">
        <v>40</v>
      </c>
      <c r="I15" s="24">
        <f>G15*60/10000</f>
        <v>0.012</v>
      </c>
      <c r="J15" s="25"/>
    </row>
    <row r="16" s="2" customFormat="1" ht="40" customHeight="1" spans="1:10">
      <c r="A16" s="17"/>
      <c r="B16" s="18"/>
      <c r="C16" s="11" t="s">
        <v>42</v>
      </c>
      <c r="D16" s="11" t="s">
        <v>25</v>
      </c>
      <c r="E16" s="11" t="s">
        <v>17</v>
      </c>
      <c r="F16" s="11">
        <v>57</v>
      </c>
      <c r="G16" s="11">
        <v>0</v>
      </c>
      <c r="H16" s="11" t="s">
        <v>40</v>
      </c>
      <c r="I16" s="24">
        <v>0</v>
      </c>
      <c r="J16" s="25"/>
    </row>
    <row r="17" s="1" customFormat="1" ht="70" customHeight="1" spans="1:10">
      <c r="A17" s="10">
        <v>6</v>
      </c>
      <c r="B17" s="19" t="s">
        <v>43</v>
      </c>
      <c r="C17" s="19" t="s">
        <v>44</v>
      </c>
      <c r="D17" s="19" t="s">
        <v>45</v>
      </c>
      <c r="E17" s="19" t="s">
        <v>17</v>
      </c>
      <c r="F17" s="19" t="s">
        <v>46</v>
      </c>
      <c r="G17" s="19">
        <v>2478</v>
      </c>
      <c r="H17" s="19" t="s">
        <v>26</v>
      </c>
      <c r="I17" s="27">
        <f>G17*320/10000</f>
        <v>79.296</v>
      </c>
      <c r="J17" s="28" t="s">
        <v>47</v>
      </c>
    </row>
    <row r="18" s="1" customFormat="1" ht="40" customHeight="1" spans="1:10">
      <c r="A18" s="10" t="s">
        <v>48</v>
      </c>
      <c r="B18" s="11"/>
      <c r="C18" s="11"/>
      <c r="D18" s="11"/>
      <c r="E18" s="11"/>
      <c r="F18" s="11">
        <f>SUM(F5:F17)</f>
        <v>148432</v>
      </c>
      <c r="G18" s="11">
        <f>SUM(G5:G17)</f>
        <v>115313</v>
      </c>
      <c r="H18" s="11"/>
      <c r="I18" s="24">
        <f>SUM(I5:I17)</f>
        <v>850.83</v>
      </c>
      <c r="J18" s="25"/>
    </row>
    <row r="19" ht="24" customHeight="1" spans="1:12">
      <c r="A19" s="20" t="s">
        <v>49</v>
      </c>
      <c r="B19" s="20"/>
      <c r="C19" s="20"/>
      <c r="D19" s="20"/>
      <c r="E19" s="20"/>
      <c r="F19" s="20"/>
      <c r="G19" s="20"/>
      <c r="H19" s="20"/>
      <c r="I19" s="20"/>
      <c r="J19" s="20"/>
      <c r="K19" s="22"/>
      <c r="L19" s="22"/>
    </row>
    <row r="20" spans="1:10">
      <c r="A20" s="21"/>
      <c r="B20" s="22"/>
      <c r="C20" s="21"/>
      <c r="D20" s="23"/>
      <c r="E20" s="23"/>
      <c r="F20" s="23"/>
      <c r="G20" s="23"/>
      <c r="H20" s="23"/>
      <c r="I20" s="23"/>
      <c r="J20" s="23"/>
    </row>
    <row r="21" spans="1:10">
      <c r="A21" s="21"/>
      <c r="B21" s="22"/>
      <c r="C21" s="21"/>
      <c r="D21" s="23"/>
      <c r="E21" s="23"/>
      <c r="F21" s="23"/>
      <c r="G21" s="23"/>
      <c r="H21" s="23"/>
      <c r="I21" s="23"/>
      <c r="J21" s="23"/>
    </row>
    <row r="22" spans="1:10">
      <c r="A22" s="21"/>
      <c r="B22" s="22"/>
      <c r="C22" s="21"/>
      <c r="D22" s="23"/>
      <c r="E22" s="23"/>
      <c r="F22" s="23"/>
      <c r="G22" s="23"/>
      <c r="H22" s="23"/>
      <c r="I22" s="23"/>
      <c r="J22" s="23"/>
    </row>
    <row r="23" spans="1:10">
      <c r="A23" s="21"/>
      <c r="B23" s="22"/>
      <c r="C23" s="21"/>
      <c r="D23" s="23"/>
      <c r="E23" s="23"/>
      <c r="F23" s="23"/>
      <c r="G23" s="23"/>
      <c r="H23" s="23"/>
      <c r="I23" s="23"/>
      <c r="J23" s="23"/>
    </row>
  </sheetData>
  <mergeCells count="9">
    <mergeCell ref="A2:J2"/>
    <mergeCell ref="A3:C3"/>
    <mergeCell ref="G3:J3"/>
    <mergeCell ref="A18:B18"/>
    <mergeCell ref="A19:J19"/>
    <mergeCell ref="A5:A6"/>
    <mergeCell ref="A10:A16"/>
    <mergeCell ref="B5:B6"/>
    <mergeCell ref="B10:B16"/>
  </mergeCells>
  <printOptions horizontalCentered="1"/>
  <pageMargins left="0.590277777777778" right="0.472222222222222" top="0.354166666666667" bottom="0.393055555555556" header="0.196527777777778" footer="0.298611111111111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平塘县政府办发文员（不收文）</cp:lastModifiedBy>
  <dcterms:created xsi:type="dcterms:W3CDTF">2020-02-11T06:51:00Z</dcterms:created>
  <dcterms:modified xsi:type="dcterms:W3CDTF">2021-10-22T02:13:56Z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A40723B7B5F141DDA75FFD4E60426D60</vt:lpwstr>
  </property>
</Properties>
</file>